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22020" windowHeight="9288"/>
  </bookViews>
  <sheets>
    <sheet name="Sheet1" sheetId="1" r:id="rId1"/>
    <sheet name="Sheet2" sheetId="2" r:id="rId2"/>
    <sheet name="Sheet3" sheetId="3" r:id="rId3"/>
  </sheets>
  <definedNames>
    <definedName name="_R1">Sheet1!$J$1</definedName>
    <definedName name="C0">Sheet1!$A$2</definedName>
  </definedNames>
  <calcPr calcId="145621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19" i="1" l="1"/>
  <c r="D19" i="1"/>
  <c r="C19" i="1"/>
  <c r="B19" i="1"/>
  <c r="E18" i="1"/>
  <c r="D18" i="1"/>
  <c r="C18" i="1"/>
  <c r="B18" i="1"/>
  <c r="F18" i="1" s="1"/>
  <c r="G18" i="1" s="1"/>
  <c r="E17" i="1"/>
  <c r="D17" i="1"/>
  <c r="C17" i="1"/>
  <c r="B17" i="1"/>
  <c r="E16" i="1"/>
  <c r="D16" i="1"/>
  <c r="C16" i="1"/>
  <c r="B16" i="1"/>
  <c r="F16" i="1" s="1"/>
  <c r="G16" i="1" s="1"/>
  <c r="E15" i="1"/>
  <c r="D15" i="1"/>
  <c r="C15" i="1"/>
  <c r="B15" i="1"/>
  <c r="E14" i="1"/>
  <c r="D14" i="1"/>
  <c r="C14" i="1"/>
  <c r="B14" i="1"/>
  <c r="F14" i="1" s="1"/>
  <c r="G14" i="1" s="1"/>
  <c r="E13" i="1"/>
  <c r="D13" i="1"/>
  <c r="C13" i="1"/>
  <c r="B13" i="1"/>
  <c r="E12" i="1"/>
  <c r="D12" i="1"/>
  <c r="C12" i="1"/>
  <c r="B12" i="1"/>
  <c r="F12" i="1" s="1"/>
  <c r="G12" i="1" s="1"/>
  <c r="E11" i="1"/>
  <c r="D11" i="1"/>
  <c r="C11" i="1"/>
  <c r="B11" i="1"/>
  <c r="E10" i="1"/>
  <c r="D10" i="1"/>
  <c r="C10" i="1"/>
  <c r="B10" i="1"/>
  <c r="F10" i="1" s="1"/>
  <c r="G10" i="1" s="1"/>
  <c r="E9" i="1"/>
  <c r="D9" i="1"/>
  <c r="C9" i="1"/>
  <c r="B9" i="1"/>
  <c r="E8" i="1"/>
  <c r="D8" i="1"/>
  <c r="C8" i="1"/>
  <c r="B8" i="1"/>
  <c r="F8" i="1" s="1"/>
  <c r="G8" i="1" s="1"/>
  <c r="E7" i="1"/>
  <c r="D7" i="1"/>
  <c r="C7" i="1"/>
  <c r="B7" i="1"/>
  <c r="E6" i="1"/>
  <c r="D6" i="1"/>
  <c r="C6" i="1"/>
  <c r="B6" i="1"/>
  <c r="F6" i="1" s="1"/>
  <c r="G6" i="1" s="1"/>
  <c r="E4" i="1"/>
  <c r="D4" i="1"/>
  <c r="C4" i="1"/>
  <c r="B4" i="1"/>
  <c r="B5" i="1"/>
  <c r="C5" i="1"/>
  <c r="D5" i="1"/>
  <c r="E5" i="1"/>
  <c r="A19" i="1"/>
  <c r="A18" i="1"/>
  <c r="A1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5" i="1"/>
  <c r="F11" i="1" l="1"/>
  <c r="G11" i="1" s="1"/>
  <c r="F13" i="1"/>
  <c r="G13" i="1" s="1"/>
  <c r="F19" i="1"/>
  <c r="G19" i="1" s="1"/>
  <c r="F7" i="1"/>
  <c r="G7" i="1" s="1"/>
  <c r="F15" i="1"/>
  <c r="G15" i="1" s="1"/>
  <c r="F17" i="1"/>
  <c r="G17" i="1" s="1"/>
  <c r="F4" i="1"/>
  <c r="G4" i="1" s="1"/>
  <c r="F9" i="1"/>
  <c r="G9" i="1" s="1"/>
  <c r="F5" i="1"/>
  <c r="G5" i="1" s="1"/>
</calcChain>
</file>

<file path=xl/sharedStrings.xml><?xml version="1.0" encoding="utf-8"?>
<sst xmlns="http://schemas.openxmlformats.org/spreadsheetml/2006/main" count="10" uniqueCount="10">
  <si>
    <t>C1</t>
  </si>
  <si>
    <t>C2</t>
  </si>
  <si>
    <t>C3</t>
  </si>
  <si>
    <t>C4</t>
  </si>
  <si>
    <t>C0</t>
  </si>
  <si>
    <t>Ctot</t>
  </si>
  <si>
    <t>Fc</t>
  </si>
  <si>
    <t>SCT_cntl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</si>
  <si>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Fc</t>
    </r>
  </si>
  <si>
    <t>R1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</si>
</sst>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K&quot;"/>
    <numFmt numFmtId="165" formatCode="General&quot;pF&quot;"/>
    <numFmt numFmtId="168" formatCode="0.00&quot;Hz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/>
    <xf numFmtId="168" fontId="1" fillId="0" borderId="0" xfId="0" applyNumberFormat="1" applyFont="1"/>
    <xf numFmtId="168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9" sqref="A1:J19"/>
    </sheetView>
  </sheetViews>
  <sheetFormatPr defaultRowHeight="14.4" x14ac:dyDescent="0.3"/>
  <cols>
    <col min="2" max="5" width="8.88671875" style="3"/>
    <col min="7" max="7" width="9.5546875" bestFit="1" customWidth="1"/>
    <col min="8" max="8" width="10.21875" bestFit="1" customWidth="1"/>
  </cols>
  <sheetData>
    <row r="1" spans="1:10" x14ac:dyDescent="0.3">
      <c r="A1" s="3" t="s">
        <v>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5</v>
      </c>
      <c r="G1" s="9" t="s">
        <v>6</v>
      </c>
      <c r="H1" s="3" t="s">
        <v>8</v>
      </c>
      <c r="I1" s="8" t="s">
        <v>9</v>
      </c>
      <c r="J1" s="1">
        <v>500</v>
      </c>
    </row>
    <row r="2" spans="1:10" x14ac:dyDescent="0.3">
      <c r="A2" s="2">
        <v>60</v>
      </c>
      <c r="B2" s="4">
        <v>120</v>
      </c>
      <c r="C2" s="4">
        <v>240</v>
      </c>
      <c r="D2" s="4">
        <v>470</v>
      </c>
      <c r="E2" s="4">
        <v>1000</v>
      </c>
      <c r="G2" s="5"/>
    </row>
    <row r="3" spans="1:10" x14ac:dyDescent="0.3">
      <c r="A3" t="s">
        <v>7</v>
      </c>
      <c r="G3" s="5"/>
    </row>
    <row r="4" spans="1:10" x14ac:dyDescent="0.3">
      <c r="A4">
        <v>0</v>
      </c>
      <c r="B4" s="4" t="str">
        <f t="shared" ref="B4" si="0">IF(MID(DEC2BIN($A4,4),4,1)="1",B$2,"")</f>
        <v/>
      </c>
      <c r="C4" s="4" t="str">
        <f t="shared" ref="C4" si="1">IF(MID(DEC2BIN($A4,4),3,1)="1",C$2,"")</f>
        <v/>
      </c>
      <c r="D4" s="4" t="str">
        <f t="shared" ref="D4" si="2">IF(MID(DEC2BIN($A4,4),2,1)="1",D$2,"")</f>
        <v/>
      </c>
      <c r="E4" s="4" t="str">
        <f t="shared" ref="E4" si="3">IF(MID(DEC2BIN($A4,4),1,1)="1",E$2,"")</f>
        <v/>
      </c>
      <c r="F4" s="2">
        <f t="shared" ref="F4:F19" si="4">C0+SUM(B4:E4)</f>
        <v>60</v>
      </c>
      <c r="G4" s="6">
        <f t="shared" ref="G4:G19" si="5">1/(2*PI()*F4*0.000000000001*_R1*1000)</f>
        <v>5305.1647697298449</v>
      </c>
    </row>
    <row r="5" spans="1:10" x14ac:dyDescent="0.3">
      <c r="A5">
        <f>A4+1</f>
        <v>1</v>
      </c>
      <c r="B5" s="4">
        <f>IF(MID(DEC2BIN($A5,4),4,1)="1",B$2,"")</f>
        <v>120</v>
      </c>
      <c r="C5" s="4" t="str">
        <f>IF(MID(DEC2BIN($A5,4),3,1)="1",C$2,"")</f>
        <v/>
      </c>
      <c r="D5" s="4" t="str">
        <f>IF(MID(DEC2BIN($A5,4),2,1)="1",D$2,"")</f>
        <v/>
      </c>
      <c r="E5" s="4" t="str">
        <f>IF(MID(DEC2BIN($A5,4),1,1)="1",E$2,"")</f>
        <v/>
      </c>
      <c r="F5" s="2">
        <f t="shared" si="4"/>
        <v>180</v>
      </c>
      <c r="G5" s="6">
        <f t="shared" si="5"/>
        <v>1768.388256576615</v>
      </c>
      <c r="H5" s="7">
        <f>G5-G4</f>
        <v>-3536.7765131532296</v>
      </c>
    </row>
    <row r="6" spans="1:10" x14ac:dyDescent="0.3">
      <c r="A6">
        <f t="shared" ref="A6:A19" si="6">A5+1</f>
        <v>2</v>
      </c>
      <c r="B6" s="4" t="str">
        <f t="shared" ref="B6:B19" si="7">IF(MID(DEC2BIN($A6,4),4,1)="1",B$2,"")</f>
        <v/>
      </c>
      <c r="C6" s="4">
        <f t="shared" ref="C6:C19" si="8">IF(MID(DEC2BIN($A6,4),3,1)="1",C$2,"")</f>
        <v>240</v>
      </c>
      <c r="D6" s="4" t="str">
        <f t="shared" ref="D6:D19" si="9">IF(MID(DEC2BIN($A6,4),2,1)="1",D$2,"")</f>
        <v/>
      </c>
      <c r="E6" s="4" t="str">
        <f t="shared" ref="E6:E19" si="10">IF(MID(DEC2BIN($A6,4),1,1)="1",E$2,"")</f>
        <v/>
      </c>
      <c r="F6" s="2">
        <f t="shared" si="4"/>
        <v>300</v>
      </c>
      <c r="G6" s="6">
        <f t="shared" si="5"/>
        <v>1061.032953945969</v>
      </c>
      <c r="H6" s="7">
        <f>G6-G5</f>
        <v>-707.35530263064607</v>
      </c>
    </row>
    <row r="7" spans="1:10" x14ac:dyDescent="0.3">
      <c r="A7">
        <f t="shared" si="6"/>
        <v>3</v>
      </c>
      <c r="B7" s="4">
        <f t="shared" si="7"/>
        <v>120</v>
      </c>
      <c r="C7" s="4">
        <f t="shared" si="8"/>
        <v>240</v>
      </c>
      <c r="D7" s="4" t="str">
        <f t="shared" si="9"/>
        <v/>
      </c>
      <c r="E7" s="4" t="str">
        <f t="shared" si="10"/>
        <v/>
      </c>
      <c r="F7" s="2">
        <f t="shared" si="4"/>
        <v>420</v>
      </c>
      <c r="G7" s="6">
        <f t="shared" si="5"/>
        <v>757.88068138997778</v>
      </c>
      <c r="H7" s="7">
        <f>G7-G6</f>
        <v>-303.1522725559912</v>
      </c>
    </row>
    <row r="8" spans="1:10" x14ac:dyDescent="0.3">
      <c r="A8">
        <f t="shared" si="6"/>
        <v>4</v>
      </c>
      <c r="B8" s="4" t="str">
        <f t="shared" si="7"/>
        <v/>
      </c>
      <c r="C8" s="4" t="str">
        <f t="shared" si="8"/>
        <v/>
      </c>
      <c r="D8" s="4">
        <f t="shared" si="9"/>
        <v>470</v>
      </c>
      <c r="E8" s="4" t="str">
        <f t="shared" si="10"/>
        <v/>
      </c>
      <c r="F8" s="2">
        <f t="shared" si="4"/>
        <v>530</v>
      </c>
      <c r="G8" s="6">
        <f t="shared" si="5"/>
        <v>600.58469091281268</v>
      </c>
      <c r="H8" s="7">
        <f>G8-G7</f>
        <v>-157.29599047716511</v>
      </c>
    </row>
    <row r="9" spans="1:10" x14ac:dyDescent="0.3">
      <c r="A9">
        <f t="shared" si="6"/>
        <v>5</v>
      </c>
      <c r="B9" s="4">
        <f t="shared" si="7"/>
        <v>120</v>
      </c>
      <c r="C9" s="4" t="str">
        <f t="shared" si="8"/>
        <v/>
      </c>
      <c r="D9" s="4">
        <f t="shared" si="9"/>
        <v>470</v>
      </c>
      <c r="E9" s="4" t="str">
        <f t="shared" si="10"/>
        <v/>
      </c>
      <c r="F9" s="2">
        <f t="shared" si="4"/>
        <v>650</v>
      </c>
      <c r="G9" s="6">
        <f t="shared" si="5"/>
        <v>489.70751720583178</v>
      </c>
      <c r="H9" s="7">
        <f>G9-G8</f>
        <v>-110.8771737069809</v>
      </c>
    </row>
    <row r="10" spans="1:10" x14ac:dyDescent="0.3">
      <c r="A10">
        <f t="shared" si="6"/>
        <v>6</v>
      </c>
      <c r="B10" s="4" t="str">
        <f t="shared" si="7"/>
        <v/>
      </c>
      <c r="C10" s="4">
        <f t="shared" si="8"/>
        <v>240</v>
      </c>
      <c r="D10" s="4">
        <f t="shared" si="9"/>
        <v>470</v>
      </c>
      <c r="E10" s="4" t="str">
        <f t="shared" si="10"/>
        <v/>
      </c>
      <c r="F10" s="2">
        <f t="shared" si="4"/>
        <v>770</v>
      </c>
      <c r="G10" s="6">
        <f t="shared" si="5"/>
        <v>413.38946257635149</v>
      </c>
      <c r="H10" s="7">
        <f>G10-G9</f>
        <v>-76.318054629480287</v>
      </c>
    </row>
    <row r="11" spans="1:10" x14ac:dyDescent="0.3">
      <c r="A11">
        <f t="shared" si="6"/>
        <v>7</v>
      </c>
      <c r="B11" s="4">
        <f t="shared" si="7"/>
        <v>120</v>
      </c>
      <c r="C11" s="4">
        <f t="shared" si="8"/>
        <v>240</v>
      </c>
      <c r="D11" s="4">
        <f t="shared" si="9"/>
        <v>470</v>
      </c>
      <c r="E11" s="4" t="str">
        <f t="shared" si="10"/>
        <v/>
      </c>
      <c r="F11" s="2">
        <f t="shared" si="4"/>
        <v>890</v>
      </c>
      <c r="G11" s="6">
        <f t="shared" si="5"/>
        <v>357.65155750987719</v>
      </c>
      <c r="H11" s="7">
        <f>G11-G10</f>
        <v>-55.737905066474298</v>
      </c>
    </row>
    <row r="12" spans="1:10" x14ac:dyDescent="0.3">
      <c r="A12">
        <f t="shared" si="6"/>
        <v>8</v>
      </c>
      <c r="B12" s="4" t="str">
        <f t="shared" si="7"/>
        <v/>
      </c>
      <c r="C12" s="4" t="str">
        <f t="shared" si="8"/>
        <v/>
      </c>
      <c r="D12" s="4" t="str">
        <f t="shared" si="9"/>
        <v/>
      </c>
      <c r="E12" s="4">
        <f t="shared" si="10"/>
        <v>1000</v>
      </c>
      <c r="F12" s="2">
        <f t="shared" si="4"/>
        <v>1060</v>
      </c>
      <c r="G12" s="6">
        <f t="shared" si="5"/>
        <v>300.29234545640634</v>
      </c>
      <c r="H12" s="7">
        <f>G12-G11</f>
        <v>-57.359212053470856</v>
      </c>
    </row>
    <row r="13" spans="1:10" x14ac:dyDescent="0.3">
      <c r="A13">
        <f t="shared" si="6"/>
        <v>9</v>
      </c>
      <c r="B13" s="4">
        <f t="shared" si="7"/>
        <v>120</v>
      </c>
      <c r="C13" s="4" t="str">
        <f t="shared" si="8"/>
        <v/>
      </c>
      <c r="D13" s="4" t="str">
        <f t="shared" si="9"/>
        <v/>
      </c>
      <c r="E13" s="4">
        <f t="shared" si="10"/>
        <v>1000</v>
      </c>
      <c r="F13" s="2">
        <f t="shared" si="4"/>
        <v>1180</v>
      </c>
      <c r="G13" s="6">
        <f t="shared" si="5"/>
        <v>269.7541408337209</v>
      </c>
      <c r="H13" s="7">
        <f>G13-G12</f>
        <v>-30.538204622685441</v>
      </c>
    </row>
    <row r="14" spans="1:10" x14ac:dyDescent="0.3">
      <c r="A14">
        <f t="shared" si="6"/>
        <v>10</v>
      </c>
      <c r="B14" s="4" t="str">
        <f t="shared" si="7"/>
        <v/>
      </c>
      <c r="C14" s="4">
        <f t="shared" si="8"/>
        <v>240</v>
      </c>
      <c r="D14" s="4" t="str">
        <f t="shared" si="9"/>
        <v/>
      </c>
      <c r="E14" s="4">
        <f t="shared" si="10"/>
        <v>1000</v>
      </c>
      <c r="F14" s="2">
        <f t="shared" si="4"/>
        <v>1300</v>
      </c>
      <c r="G14" s="6">
        <f t="shared" si="5"/>
        <v>244.85375860291589</v>
      </c>
      <c r="H14" s="7">
        <f>G14-G13</f>
        <v>-24.900382230805008</v>
      </c>
    </row>
    <row r="15" spans="1:10" x14ac:dyDescent="0.3">
      <c r="A15">
        <f t="shared" si="6"/>
        <v>11</v>
      </c>
      <c r="B15" s="4">
        <f t="shared" si="7"/>
        <v>120</v>
      </c>
      <c r="C15" s="4">
        <f t="shared" si="8"/>
        <v>240</v>
      </c>
      <c r="D15" s="4" t="str">
        <f t="shared" si="9"/>
        <v/>
      </c>
      <c r="E15" s="4">
        <f t="shared" si="10"/>
        <v>1000</v>
      </c>
      <c r="F15" s="2">
        <f t="shared" si="4"/>
        <v>1420</v>
      </c>
      <c r="G15" s="6">
        <f t="shared" si="5"/>
        <v>224.16189167872582</v>
      </c>
      <c r="H15" s="7">
        <f>G15-G14</f>
        <v>-20.691866924190066</v>
      </c>
    </row>
    <row r="16" spans="1:10" x14ac:dyDescent="0.3">
      <c r="A16">
        <f t="shared" si="6"/>
        <v>12</v>
      </c>
      <c r="B16" s="4" t="str">
        <f t="shared" si="7"/>
        <v/>
      </c>
      <c r="C16" s="4" t="str">
        <f t="shared" si="8"/>
        <v/>
      </c>
      <c r="D16" s="4">
        <f t="shared" si="9"/>
        <v>470</v>
      </c>
      <c r="E16" s="4">
        <f t="shared" si="10"/>
        <v>1000</v>
      </c>
      <c r="F16" s="2">
        <f t="shared" si="4"/>
        <v>1530</v>
      </c>
      <c r="G16" s="6">
        <f t="shared" si="5"/>
        <v>208.04567724430765</v>
      </c>
      <c r="H16" s="7">
        <f>G16-G15</f>
        <v>-16.116214434418168</v>
      </c>
    </row>
    <row r="17" spans="1:8" x14ac:dyDescent="0.3">
      <c r="A17">
        <f t="shared" si="6"/>
        <v>13</v>
      </c>
      <c r="B17" s="4">
        <f t="shared" si="7"/>
        <v>120</v>
      </c>
      <c r="C17" s="4" t="str">
        <f t="shared" si="8"/>
        <v/>
      </c>
      <c r="D17" s="4">
        <f t="shared" si="9"/>
        <v>470</v>
      </c>
      <c r="E17" s="4">
        <f t="shared" si="10"/>
        <v>1000</v>
      </c>
      <c r="F17" s="2">
        <f t="shared" si="4"/>
        <v>1650</v>
      </c>
      <c r="G17" s="6">
        <f t="shared" si="5"/>
        <v>192.91508253563069</v>
      </c>
      <c r="H17" s="7">
        <f>G17-G16</f>
        <v>-15.130594708676966</v>
      </c>
    </row>
    <row r="18" spans="1:8" x14ac:dyDescent="0.3">
      <c r="A18">
        <f t="shared" si="6"/>
        <v>14</v>
      </c>
      <c r="B18" s="4" t="str">
        <f t="shared" si="7"/>
        <v/>
      </c>
      <c r="C18" s="4">
        <f t="shared" si="8"/>
        <v>240</v>
      </c>
      <c r="D18" s="4">
        <f t="shared" si="9"/>
        <v>470</v>
      </c>
      <c r="E18" s="4">
        <f t="shared" si="10"/>
        <v>1000</v>
      </c>
      <c r="F18" s="2">
        <f t="shared" si="4"/>
        <v>1770</v>
      </c>
      <c r="G18" s="6">
        <f t="shared" si="5"/>
        <v>179.83609388914726</v>
      </c>
      <c r="H18" s="7">
        <f>G18-G17</f>
        <v>-13.078988646483424</v>
      </c>
    </row>
    <row r="19" spans="1:8" x14ac:dyDescent="0.3">
      <c r="A19">
        <f t="shared" si="6"/>
        <v>15</v>
      </c>
      <c r="B19" s="4">
        <f t="shared" si="7"/>
        <v>120</v>
      </c>
      <c r="C19" s="4">
        <f t="shared" si="8"/>
        <v>240</v>
      </c>
      <c r="D19" s="4">
        <f t="shared" si="9"/>
        <v>470</v>
      </c>
      <c r="E19" s="4">
        <f t="shared" si="10"/>
        <v>1000</v>
      </c>
      <c r="F19" s="2">
        <f t="shared" si="4"/>
        <v>1890</v>
      </c>
      <c r="G19" s="6">
        <f t="shared" si="5"/>
        <v>168.41792919777288</v>
      </c>
      <c r="H19" s="7">
        <f>G19-G18</f>
        <v>-11.418164691374386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_R1</vt:lpstr>
      <vt:lpstr>C0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Poma</dc:creator>
  <cp:lastModifiedBy>Leonard Poma</cp:lastModifiedBy>
  <dcterms:created xsi:type="dcterms:W3CDTF">2020-10-12T12:03:35Z</dcterms:created>
  <dcterms:modified xsi:type="dcterms:W3CDTF">2020-10-12T14:19:30Z</dcterms:modified>
</cp:coreProperties>
</file>